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30" windowWidth="9360" windowHeight="9210" activeTab="1"/>
  </bookViews>
  <sheets>
    <sheet name="1strana" sheetId="1" r:id="rId1"/>
    <sheet name="Šachty VOD-EKO Trenčín" sheetId="2" r:id="rId2"/>
    <sheet name="Šachtové dno" sheetId="3" r:id="rId3"/>
    <sheet name="NIE - Šachty PREFA-ALFA" sheetId="4" r:id="rId4"/>
  </sheets>
  <definedNames>
    <definedName name="_xlnm.Print_Titles" localSheetId="3">'NIE - Šachty PREFA-ALFA'!$1:$5</definedName>
    <definedName name="_xlnm.Print_Titles" localSheetId="1">'Šachty VOD-EKO Trenčín'!$4:$8</definedName>
    <definedName name="_xlnm.Print_Area" localSheetId="0">'1strana'!#REF!</definedName>
    <definedName name="_xlnm.Print_Area" localSheetId="3">'NIE - Šachty PREFA-ALFA'!$A$1:$W$37</definedName>
    <definedName name="_xlnm.Print_Area" localSheetId="2">'Šachtové dno'!$A$1:$M$30</definedName>
    <definedName name="_xlnm.Print_Area" localSheetId="1">'Šachty VOD-EKO Trenčín'!$A$1:$W$31</definedName>
  </definedNames>
  <calcPr fullCalcOnLoad="1"/>
</workbook>
</file>

<file path=xl/comments2.xml><?xml version="1.0" encoding="utf-8"?>
<comments xmlns="http://schemas.openxmlformats.org/spreadsheetml/2006/main">
  <authors>
    <author>Ing. Peter Gursky</author>
  </authors>
  <commentList>
    <comment ref="F6" authorId="0">
      <text>
        <r>
          <rPr>
            <b/>
            <sz val="10"/>
            <rFont val="Tahoma"/>
            <family val="2"/>
          </rPr>
          <t>Zadaj výšku šachtového dna.</t>
        </r>
      </text>
    </comment>
    <comment ref="H6" authorId="0">
      <text>
        <r>
          <rPr>
            <b/>
            <sz val="10"/>
            <rFont val="Tahoma"/>
            <family val="2"/>
          </rPr>
          <t>Zadaj výšku prechodovej skruže - kónusu (60 cm), alebo výšku zákrytovej dosky (20cm).</t>
        </r>
      </text>
    </comment>
    <comment ref="K6" authorId="0">
      <text>
        <r>
          <rPr>
            <b/>
            <sz val="10"/>
            <rFont val="Tahoma"/>
            <family val="2"/>
          </rPr>
          <t>Zadaj výšku použitého poklopu.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10"/>
            <rFont val="Tahoma"/>
            <family val="2"/>
          </rPr>
          <t>Zadaj dimenziu potrubia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10"/>
            <rFont val="Tahoma"/>
            <family val="2"/>
          </rPr>
          <t>Zadaj kótu poklopu šachty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10"/>
            <rFont val="Tahoma"/>
            <family val="2"/>
          </rPr>
          <t>Zadaj kótu dna šachty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<sst xmlns="http://schemas.openxmlformats.org/spreadsheetml/2006/main" count="158" uniqueCount="72">
  <si>
    <t>poklopu</t>
  </si>
  <si>
    <t>Kóta</t>
  </si>
  <si>
    <t>dna</t>
  </si>
  <si>
    <t>[m]</t>
  </si>
  <si>
    <t>Výška</t>
  </si>
  <si>
    <t>šachty</t>
  </si>
  <si>
    <t>kontrola</t>
  </si>
  <si>
    <t>potrubia</t>
  </si>
  <si>
    <t>prstence</t>
  </si>
  <si>
    <t>výška</t>
  </si>
  <si>
    <t>Označenie</t>
  </si>
  <si>
    <t>Dimenzia</t>
  </si>
  <si>
    <t xml:space="preserve">Kóta </t>
  </si>
  <si>
    <t>Dno</t>
  </si>
  <si>
    <t>Rovné</t>
  </si>
  <si>
    <t>skruž</t>
  </si>
  <si>
    <t>Poklop</t>
  </si>
  <si>
    <t>liatinový</t>
  </si>
  <si>
    <t>[cm]</t>
  </si>
  <si>
    <t>skruže</t>
  </si>
  <si>
    <t>25cm [kus]</t>
  </si>
  <si>
    <t>50cm [kus]</t>
  </si>
  <si>
    <t>100cm [kus]</t>
  </si>
  <si>
    <t>A</t>
  </si>
  <si>
    <t>C</t>
  </si>
  <si>
    <t>B</t>
  </si>
  <si>
    <t>[kus]</t>
  </si>
  <si>
    <t>skryť</t>
  </si>
  <si>
    <t>doska</t>
  </si>
  <si>
    <t>Zákrytová</t>
  </si>
  <si>
    <t>H</t>
  </si>
  <si>
    <t>V Ý P O Č E T   Š A C H I E T</t>
  </si>
  <si>
    <t>P O Č E T   P R V K O V,  S K R U Ž Í,  P R S T E N C O V,  P O K L O P O V</t>
  </si>
  <si>
    <t>a</t>
  </si>
  <si>
    <t>b</t>
  </si>
  <si>
    <t>Vyrovnáv.</t>
  </si>
  <si>
    <t>Prechod.</t>
  </si>
  <si>
    <t>10cm [kus]</t>
  </si>
  <si>
    <t xml:space="preserve">prstence </t>
  </si>
  <si>
    <t>S     P     O     L     U     :</t>
  </si>
  <si>
    <t>Ďalšie</t>
  </si>
  <si>
    <t>cez 1,5m</t>
  </si>
  <si>
    <t>0,60 cez</t>
  </si>
  <si>
    <t>na</t>
  </si>
  <si>
    <t>šachte</t>
  </si>
  <si>
    <t>[mm]</t>
  </si>
  <si>
    <t xml:space="preserve">Uhol </t>
  </si>
  <si>
    <t>napojenia</t>
  </si>
  <si>
    <t>nad dnom</t>
  </si>
  <si>
    <t>PVC</t>
  </si>
  <si>
    <t>[ ° ]</t>
  </si>
  <si>
    <t>Výtok zo šachty</t>
  </si>
  <si>
    <t>1. prítok do šachty</t>
  </si>
  <si>
    <t>2. prítok do šachty</t>
  </si>
  <si>
    <t>3. prítok do šachty</t>
  </si>
  <si>
    <t>[ - ]</t>
  </si>
  <si>
    <t>Stavba:</t>
  </si>
  <si>
    <t>Objekt:</t>
  </si>
  <si>
    <t>kanalizač.</t>
  </si>
  <si>
    <t xml:space="preserve">Č. zák.: </t>
  </si>
  <si>
    <t>Obsah:</t>
  </si>
  <si>
    <t>KANALIZAČNÉ ŠACHTY - DNO</t>
  </si>
  <si>
    <t xml:space="preserve">TABUĽKA KANALIZAČNÝCH ŠACHIET </t>
  </si>
  <si>
    <t xml:space="preserve">Objekt: </t>
  </si>
  <si>
    <t xml:space="preserve">   PRÍPOJKA "A1S"</t>
  </si>
  <si>
    <t>PRÍPOJKA  "A3S"</t>
  </si>
  <si>
    <t xml:space="preserve">SABINOV - 16 BJ NÁJOMNÝ BYTOVÝ DOM A3, UL. MLYNSKÁ </t>
  </si>
  <si>
    <t xml:space="preserve">SO 02 - SPLAŠKOVÁ  KANALIZÁCIA </t>
  </si>
  <si>
    <t>Š1</t>
  </si>
  <si>
    <t>Š2</t>
  </si>
  <si>
    <t>Š3</t>
  </si>
  <si>
    <t>,Š1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</si>
</sst>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1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 indent="1"/>
    </xf>
    <xf numFmtId="0" fontId="0" fillId="0" borderId="6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 vertical="center" indent="1"/>
    </xf>
    <xf numFmtId="1" fontId="0" fillId="0" borderId="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5" borderId="13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11" xfId="0" applyFont="1" applyFill="1" applyBorder="1" applyAlignment="1">
      <alignment horizontal="centerContinuous"/>
    </xf>
    <xf numFmtId="0" fontId="0" fillId="5" borderId="13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1" xfId="0" applyFill="1" applyBorder="1" applyAlignment="1">
      <alignment horizontal="centerContinuous"/>
    </xf>
    <xf numFmtId="0" fontId="0" fillId="5" borderId="14" xfId="0" applyFill="1" applyBorder="1" applyAlignment="1">
      <alignment horizontal="centerContinuous"/>
    </xf>
    <xf numFmtId="0" fontId="0" fillId="5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Continuous"/>
    </xf>
    <xf numFmtId="0" fontId="0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Border="1" applyAlignment="1">
      <alignment/>
    </xf>
    <xf numFmtId="1" fontId="0" fillId="0" borderId="5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/>
    </xf>
    <xf numFmtId="1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indent="1"/>
    </xf>
    <xf numFmtId="0" fontId="13" fillId="5" borderId="13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14" fillId="5" borderId="5" xfId="0" applyFont="1" applyFill="1" applyBorder="1" applyAlignment="1">
      <alignment/>
    </xf>
    <xf numFmtId="0" fontId="12" fillId="5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5" borderId="11" xfId="0" applyFont="1" applyFill="1" applyBorder="1" applyAlignment="1">
      <alignment/>
    </xf>
    <xf numFmtId="0" fontId="15" fillId="5" borderId="13" xfId="0" applyFont="1" applyFill="1" applyBorder="1" applyAlignment="1">
      <alignment/>
    </xf>
    <xf numFmtId="0" fontId="15" fillId="5" borderId="13" xfId="0" applyFont="1" applyFill="1" applyBorder="1" applyAlignment="1">
      <alignment horizontal="left"/>
    </xf>
    <xf numFmtId="1" fontId="0" fillId="0" borderId="6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2" xfId="0" applyFont="1" applyBorder="1" applyAlignment="1">
      <alignment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" xfId="0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5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3" fillId="5" borderId="36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3" zoomScaleSheetLayoutView="123" workbookViewId="0" topLeftCell="A52">
      <selection activeCell="A57" sqref="A57:G67"/>
    </sheetView>
  </sheetViews>
  <sheetFormatPr defaultColWidth="9.00390625" defaultRowHeight="12.75"/>
  <sheetData>
    <row r="57" ht="12.75" customHeight="1"/>
    <row r="58" ht="21" customHeight="1"/>
    <row r="59" ht="12.75" customHeight="1"/>
    <row r="60" ht="21" customHeight="1"/>
    <row r="61" ht="15" customHeight="1"/>
    <row r="62" ht="21" customHeight="1"/>
    <row r="64" ht="3" customHeight="1"/>
    <row r="65" ht="18" customHeight="1"/>
    <row r="66" ht="12.75" customHeight="1"/>
    <row r="67" ht="21" customHeight="1"/>
  </sheetData>
  <printOptions horizontalCentered="1"/>
  <pageMargins left="0.3937007874015748" right="0.3937007874015748" top="0.984251968503937" bottom="0.7874015748031497" header="0.5118110236220472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0"/>
  <sheetViews>
    <sheetView tabSelected="1" zoomScale="75" zoomScaleNormal="75" workbookViewId="0" topLeftCell="A1">
      <selection activeCell="C27" sqref="C27"/>
    </sheetView>
  </sheetViews>
  <sheetFormatPr defaultColWidth="9.00390625" defaultRowHeight="12.75"/>
  <cols>
    <col min="1" max="11" width="10.75390625" style="0" customWidth="1"/>
    <col min="12" max="12" width="10.75390625" style="0" hidden="1" customWidth="1"/>
    <col min="13" max="13" width="0.37109375" style="0" customWidth="1"/>
    <col min="14" max="21" width="10.75390625" style="0" customWidth="1"/>
    <col min="22" max="22" width="10.75390625" style="0" hidden="1" customWidth="1"/>
  </cols>
  <sheetData>
    <row r="1" spans="1:27" s="83" customFormat="1" ht="16.5" customHeight="1">
      <c r="A1" s="85" t="s">
        <v>56</v>
      </c>
      <c r="B1" s="79" t="s">
        <v>66</v>
      </c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6" t="s">
        <v>59</v>
      </c>
      <c r="O1" s="87">
        <v>17091</v>
      </c>
      <c r="P1" s="80"/>
      <c r="Q1" s="80"/>
      <c r="R1" s="80"/>
      <c r="S1" s="80"/>
      <c r="T1" s="80"/>
      <c r="U1" s="80"/>
      <c r="V1" s="80"/>
      <c r="W1" s="81"/>
      <c r="X1" s="82"/>
      <c r="Y1" s="82"/>
      <c r="Z1" s="82"/>
      <c r="AA1" s="82"/>
    </row>
    <row r="2" spans="1:27" s="83" customFormat="1" ht="16.5" customHeight="1">
      <c r="A2" s="85" t="s">
        <v>57</v>
      </c>
      <c r="B2" s="79" t="s">
        <v>67</v>
      </c>
      <c r="C2" s="80"/>
      <c r="D2" s="80"/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2"/>
      <c r="Y2" s="82"/>
      <c r="Z2" s="82"/>
      <c r="AA2" s="82"/>
    </row>
    <row r="3" spans="1:2" s="83" customFormat="1" ht="16.5" customHeight="1">
      <c r="A3" s="148" t="s">
        <v>60</v>
      </c>
      <c r="B3" s="84" t="s">
        <v>62</v>
      </c>
    </row>
    <row r="4" spans="1:23" s="35" customFormat="1" ht="12.75">
      <c r="A4" s="36"/>
      <c r="B4" s="36"/>
      <c r="C4" s="37" t="s">
        <v>31</v>
      </c>
      <c r="D4" s="38"/>
      <c r="E4" s="38"/>
      <c r="F4" s="38"/>
      <c r="G4" s="38"/>
      <c r="H4" s="38"/>
      <c r="I4" s="38"/>
      <c r="J4" s="38"/>
      <c r="K4" s="39"/>
      <c r="L4" s="40"/>
      <c r="M4" s="41"/>
      <c r="N4" s="42" t="s">
        <v>32</v>
      </c>
      <c r="O4" s="38"/>
      <c r="P4" s="38"/>
      <c r="Q4" s="38"/>
      <c r="R4" s="38"/>
      <c r="S4" s="38"/>
      <c r="T4" s="38"/>
      <c r="U4" s="38"/>
      <c r="V4" s="43"/>
      <c r="W4" s="39"/>
    </row>
    <row r="5" spans="1:23" s="35" customFormat="1" ht="12.75">
      <c r="A5" s="44" t="s">
        <v>10</v>
      </c>
      <c r="B5" s="44" t="s">
        <v>11</v>
      </c>
      <c r="C5" s="45" t="s">
        <v>33</v>
      </c>
      <c r="D5" s="45" t="s">
        <v>34</v>
      </c>
      <c r="E5" s="45" t="s">
        <v>30</v>
      </c>
      <c r="F5" s="45" t="s">
        <v>23</v>
      </c>
      <c r="G5" s="46" t="s">
        <v>25</v>
      </c>
      <c r="H5" s="39"/>
      <c r="I5" s="46" t="s">
        <v>24</v>
      </c>
      <c r="J5" s="38"/>
      <c r="K5" s="39"/>
      <c r="L5" s="44" t="s">
        <v>6</v>
      </c>
      <c r="M5" s="44"/>
      <c r="N5" s="45" t="s">
        <v>23</v>
      </c>
      <c r="O5" s="46" t="s">
        <v>25</v>
      </c>
      <c r="P5" s="38"/>
      <c r="Q5" s="38"/>
      <c r="R5" s="38"/>
      <c r="S5" s="39"/>
      <c r="T5" s="46" t="s">
        <v>24</v>
      </c>
      <c r="U5" s="39"/>
      <c r="V5" s="44" t="s">
        <v>6</v>
      </c>
      <c r="W5" s="44" t="s">
        <v>40</v>
      </c>
    </row>
    <row r="6" spans="1:23" s="35" customFormat="1" ht="12.75">
      <c r="A6" s="44" t="s">
        <v>58</v>
      </c>
      <c r="B6" s="44" t="s">
        <v>7</v>
      </c>
      <c r="C6" s="44" t="s">
        <v>1</v>
      </c>
      <c r="D6" s="44" t="s">
        <v>12</v>
      </c>
      <c r="E6" s="44" t="s">
        <v>4</v>
      </c>
      <c r="F6" s="44" t="s">
        <v>13</v>
      </c>
      <c r="G6" s="44" t="s">
        <v>14</v>
      </c>
      <c r="H6" s="44" t="s">
        <v>36</v>
      </c>
      <c r="I6" s="47" t="s">
        <v>35</v>
      </c>
      <c r="J6" s="47" t="s">
        <v>35</v>
      </c>
      <c r="K6" s="44" t="s">
        <v>16</v>
      </c>
      <c r="L6" s="44" t="s">
        <v>27</v>
      </c>
      <c r="M6" s="44"/>
      <c r="N6" s="44" t="s">
        <v>13</v>
      </c>
      <c r="O6" s="44" t="s">
        <v>14</v>
      </c>
      <c r="P6" s="44" t="s">
        <v>14</v>
      </c>
      <c r="Q6" s="44" t="s">
        <v>14</v>
      </c>
      <c r="R6" s="44" t="s">
        <v>36</v>
      </c>
      <c r="S6" s="44" t="s">
        <v>29</v>
      </c>
      <c r="T6" s="48" t="s">
        <v>35</v>
      </c>
      <c r="U6" s="44" t="s">
        <v>16</v>
      </c>
      <c r="V6" s="44" t="s">
        <v>27</v>
      </c>
      <c r="W6" s="44" t="s">
        <v>42</v>
      </c>
    </row>
    <row r="7" spans="1:23" s="35" customFormat="1" ht="12.75">
      <c r="A7" s="44" t="s">
        <v>5</v>
      </c>
      <c r="B7" s="44" t="s">
        <v>49</v>
      </c>
      <c r="C7" s="44" t="s">
        <v>0</v>
      </c>
      <c r="D7" s="44" t="s">
        <v>2</v>
      </c>
      <c r="E7" s="44" t="s">
        <v>5</v>
      </c>
      <c r="F7" s="44" t="s">
        <v>5</v>
      </c>
      <c r="G7" s="44" t="s">
        <v>19</v>
      </c>
      <c r="H7" s="44" t="s">
        <v>15</v>
      </c>
      <c r="I7" s="44" t="s">
        <v>8</v>
      </c>
      <c r="J7" s="44" t="s">
        <v>9</v>
      </c>
      <c r="K7" s="44" t="s">
        <v>17</v>
      </c>
      <c r="L7" s="44" t="s">
        <v>6</v>
      </c>
      <c r="M7" s="44"/>
      <c r="N7" s="44" t="s">
        <v>5</v>
      </c>
      <c r="O7" s="44" t="s">
        <v>19</v>
      </c>
      <c r="P7" s="44" t="s">
        <v>19</v>
      </c>
      <c r="Q7" s="44" t="s">
        <v>19</v>
      </c>
      <c r="R7" s="44" t="s">
        <v>15</v>
      </c>
      <c r="S7" s="44" t="s">
        <v>28</v>
      </c>
      <c r="T7" s="44" t="s">
        <v>38</v>
      </c>
      <c r="U7" s="44" t="s">
        <v>17</v>
      </c>
      <c r="V7" s="44" t="s">
        <v>6</v>
      </c>
      <c r="W7" s="44" t="s">
        <v>41</v>
      </c>
    </row>
    <row r="8" spans="1:23" s="35" customFormat="1" ht="13.5" thickBot="1">
      <c r="A8" s="49"/>
      <c r="B8" s="49" t="s">
        <v>45</v>
      </c>
      <c r="C8" s="49" t="s">
        <v>3</v>
      </c>
      <c r="D8" s="49" t="s">
        <v>3</v>
      </c>
      <c r="E8" s="49" t="s">
        <v>18</v>
      </c>
      <c r="F8" s="49" t="s">
        <v>18</v>
      </c>
      <c r="G8" s="49" t="s">
        <v>18</v>
      </c>
      <c r="H8" s="49" t="s">
        <v>18</v>
      </c>
      <c r="I8" s="49" t="s">
        <v>18</v>
      </c>
      <c r="J8" s="49" t="s">
        <v>18</v>
      </c>
      <c r="K8" s="49" t="s">
        <v>18</v>
      </c>
      <c r="L8" s="49" t="s">
        <v>27</v>
      </c>
      <c r="M8" s="49"/>
      <c r="N8" s="49" t="s">
        <v>26</v>
      </c>
      <c r="O8" s="49" t="s">
        <v>20</v>
      </c>
      <c r="P8" s="49" t="s">
        <v>21</v>
      </c>
      <c r="Q8" s="49" t="s">
        <v>22</v>
      </c>
      <c r="R8" s="49" t="s">
        <v>26</v>
      </c>
      <c r="S8" s="49" t="s">
        <v>26</v>
      </c>
      <c r="T8" s="49" t="s">
        <v>37</v>
      </c>
      <c r="U8" s="49" t="s">
        <v>26</v>
      </c>
      <c r="V8" s="49" t="s">
        <v>27</v>
      </c>
      <c r="W8" s="49" t="s">
        <v>55</v>
      </c>
    </row>
    <row r="9" spans="1:23" ht="13.5" thickTop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9.5" customHeight="1">
      <c r="A10" s="67" t="s">
        <v>65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9.5" customHeight="1">
      <c r="A11" s="66" t="s">
        <v>68</v>
      </c>
      <c r="B11" s="69">
        <v>200</v>
      </c>
      <c r="C11" s="70">
        <v>320.55</v>
      </c>
      <c r="D11" s="70">
        <v>318.43</v>
      </c>
      <c r="E11" s="71">
        <f>(C11-D11)*100</f>
        <v>212.00000000000045</v>
      </c>
      <c r="F11" s="72">
        <v>61.5</v>
      </c>
      <c r="G11" s="72">
        <f>(INT(((E11-F11-H11-K11)/25)))*25</f>
        <v>50</v>
      </c>
      <c r="H11" s="72">
        <v>60</v>
      </c>
      <c r="I11" s="72">
        <f>(INT((E11-F11-G11-H11-K11)*0.1))*10</f>
        <v>20</v>
      </c>
      <c r="J11" s="71">
        <f>E11-F11-G11-H11-I11-K11</f>
        <v>4.500000000000455</v>
      </c>
      <c r="K11" s="72">
        <v>16</v>
      </c>
      <c r="L11" s="71" t="str">
        <f>IF(F11+G11+H11+I11+J11+K11=E11,"OK","CHYBA!!!")</f>
        <v>OK</v>
      </c>
      <c r="M11" s="71"/>
      <c r="N11" s="72">
        <v>1</v>
      </c>
      <c r="O11" s="72">
        <f>INT((G11-(Q11*100)-(P11*50))/25)</f>
        <v>0</v>
      </c>
      <c r="P11" s="72">
        <f>INT((G11-(Q11*100))/50)</f>
        <v>1</v>
      </c>
      <c r="Q11" s="72">
        <f>INT(G11/100)</f>
        <v>0</v>
      </c>
      <c r="R11" s="72">
        <f>IF(H11=60,1,"0")</f>
        <v>1</v>
      </c>
      <c r="S11" s="72">
        <f>IF(H11=20,1,0)</f>
        <v>0</v>
      </c>
      <c r="T11" s="72">
        <f>I11/10</f>
        <v>2</v>
      </c>
      <c r="U11" s="72">
        <v>1</v>
      </c>
      <c r="V11" s="72" t="str">
        <f>IF(((Q11*100)+(P11*50)+(O11*25))=G11,"OK","CHYBA!!!")</f>
        <v>OK</v>
      </c>
      <c r="W11" s="72">
        <v>0</v>
      </c>
    </row>
    <row r="12" spans="1:23" ht="19.5" customHeight="1">
      <c r="A12" s="66" t="s">
        <v>69</v>
      </c>
      <c r="B12" s="69">
        <v>200</v>
      </c>
      <c r="C12" s="70">
        <v>320.55</v>
      </c>
      <c r="D12" s="70">
        <v>318.71</v>
      </c>
      <c r="E12" s="71">
        <f>(C12-D12)*100</f>
        <v>184.00000000000318</v>
      </c>
      <c r="F12" s="72">
        <v>61.5</v>
      </c>
      <c r="G12" s="72">
        <f>(INT(((E12-F12-H12-K12)/25)))*25</f>
        <v>25</v>
      </c>
      <c r="H12" s="72">
        <v>60</v>
      </c>
      <c r="I12" s="72">
        <f>(INT((E12-F12-G12-H12-K12)*0.1))*10</f>
        <v>20</v>
      </c>
      <c r="J12" s="71">
        <f>E12-F12-G12-H12-I12-K12</f>
        <v>1.5000000000031832</v>
      </c>
      <c r="K12" s="72">
        <v>16</v>
      </c>
      <c r="L12" s="71"/>
      <c r="M12" s="71"/>
      <c r="N12" s="72">
        <v>1</v>
      </c>
      <c r="O12" s="72">
        <f>INT((G12-(Q12*100)-(P12*50))/25)</f>
        <v>1</v>
      </c>
      <c r="P12" s="72">
        <f>INT((G12-(Q12*100))/50)</f>
        <v>0</v>
      </c>
      <c r="Q12" s="72">
        <f>INT(G12/100)</f>
        <v>0</v>
      </c>
      <c r="R12" s="72">
        <f>IF(H12=60,1,"0")</f>
        <v>1</v>
      </c>
      <c r="S12" s="72">
        <f>IF(H12=20,1,0)</f>
        <v>0</v>
      </c>
      <c r="T12" s="72">
        <f>I12/10</f>
        <v>2</v>
      </c>
      <c r="U12" s="72">
        <v>1</v>
      </c>
      <c r="V12" s="72"/>
      <c r="W12" s="72">
        <v>0</v>
      </c>
    </row>
    <row r="13" spans="1:23" ht="19.5" customHeight="1">
      <c r="A13" s="66" t="s">
        <v>70</v>
      </c>
      <c r="B13" s="69">
        <v>200</v>
      </c>
      <c r="C13" s="70">
        <v>320.55</v>
      </c>
      <c r="D13" s="70">
        <v>318.97</v>
      </c>
      <c r="E13" s="71">
        <f>(C13-D13)*100</f>
        <v>157.9999999999984</v>
      </c>
      <c r="F13" s="72">
        <v>61.5</v>
      </c>
      <c r="G13" s="72">
        <f>(INT(((E13-F13-H13-K13)/25)))*25</f>
        <v>0</v>
      </c>
      <c r="H13" s="72">
        <v>60</v>
      </c>
      <c r="I13" s="72">
        <f>(INT((E13-F13-G13-H13-K13)*0.1))*10</f>
        <v>20</v>
      </c>
      <c r="J13" s="71">
        <f>E13-F13-G13-H13-I13-K13</f>
        <v>0.4999999999984084</v>
      </c>
      <c r="K13" s="72">
        <v>16</v>
      </c>
      <c r="L13" s="71"/>
      <c r="M13" s="71"/>
      <c r="N13" s="72">
        <v>1</v>
      </c>
      <c r="O13" s="72">
        <f>INT((G13-(Q13*100)-(P13*50))/25)</f>
        <v>0</v>
      </c>
      <c r="P13" s="72">
        <f>INT((G13-(Q13*100))/50)</f>
        <v>0</v>
      </c>
      <c r="Q13" s="72">
        <f>INT(G13/100)</f>
        <v>0</v>
      </c>
      <c r="R13" s="72">
        <f>IF(H13=60,1,"0")</f>
        <v>1</v>
      </c>
      <c r="S13" s="72">
        <f>IF(H13=20,1,0)</f>
        <v>0</v>
      </c>
      <c r="T13" s="72">
        <f>I13/10</f>
        <v>2</v>
      </c>
      <c r="U13" s="72">
        <v>1</v>
      </c>
      <c r="V13" s="72"/>
      <c r="W13" s="72">
        <v>0</v>
      </c>
    </row>
    <row r="14" spans="1:23" ht="19.5" customHeight="1">
      <c r="A14" s="66"/>
      <c r="B14" s="69"/>
      <c r="C14" s="70"/>
      <c r="D14" s="70"/>
      <c r="E14" s="71"/>
      <c r="F14" s="72"/>
      <c r="G14" s="72"/>
      <c r="H14" s="72"/>
      <c r="I14" s="72"/>
      <c r="J14" s="71"/>
      <c r="K14" s="72"/>
      <c r="L14" s="71"/>
      <c r="M14" s="71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19.5" customHeight="1">
      <c r="A15" s="66"/>
      <c r="B15" s="69"/>
      <c r="C15" s="70"/>
      <c r="D15" s="70"/>
      <c r="E15" s="71"/>
      <c r="F15" s="72"/>
      <c r="G15" s="72"/>
      <c r="H15" s="72"/>
      <c r="I15" s="72"/>
      <c r="J15" s="71"/>
      <c r="K15" s="72"/>
      <c r="L15" s="73"/>
      <c r="M15" s="71"/>
      <c r="N15" s="72"/>
      <c r="O15" s="72"/>
      <c r="P15" s="72"/>
      <c r="Q15" s="72"/>
      <c r="R15" s="72"/>
      <c r="S15" s="72"/>
      <c r="T15" s="72"/>
      <c r="U15" s="72"/>
      <c r="V15" s="74"/>
      <c r="W15" s="72"/>
    </row>
    <row r="16" spans="1:23" ht="19.5" customHeight="1">
      <c r="A16" s="66"/>
      <c r="B16" s="69"/>
      <c r="C16" s="70"/>
      <c r="D16" s="70"/>
      <c r="E16" s="71"/>
      <c r="F16" s="72"/>
      <c r="G16" s="72"/>
      <c r="H16" s="72"/>
      <c r="I16" s="72"/>
      <c r="J16" s="71"/>
      <c r="K16" s="72"/>
      <c r="L16" s="73"/>
      <c r="M16" s="73"/>
      <c r="N16" s="72"/>
      <c r="O16" s="72"/>
      <c r="P16" s="72"/>
      <c r="Q16" s="72"/>
      <c r="R16" s="72"/>
      <c r="S16" s="72"/>
      <c r="T16" s="72"/>
      <c r="U16" s="72"/>
      <c r="V16" s="74"/>
      <c r="W16" s="72"/>
    </row>
    <row r="17" spans="1:23" ht="19.5" customHeight="1">
      <c r="A17" s="66"/>
      <c r="B17" s="69"/>
      <c r="C17" s="70"/>
      <c r="D17" s="70"/>
      <c r="E17" s="71"/>
      <c r="F17" s="72"/>
      <c r="G17" s="72"/>
      <c r="H17" s="72"/>
      <c r="I17" s="72"/>
      <c r="J17" s="71"/>
      <c r="K17" s="72"/>
      <c r="L17" s="73"/>
      <c r="M17" s="73"/>
      <c r="N17" s="72"/>
      <c r="O17" s="72"/>
      <c r="P17" s="72"/>
      <c r="Q17" s="72"/>
      <c r="R17" s="72"/>
      <c r="S17" s="72"/>
      <c r="T17" s="72"/>
      <c r="U17" s="72"/>
      <c r="V17" s="74"/>
      <c r="W17" s="72"/>
    </row>
    <row r="18" spans="1:23" ht="19.5" customHeight="1">
      <c r="A18" s="66"/>
      <c r="B18" s="69"/>
      <c r="C18" s="70"/>
      <c r="D18" s="70"/>
      <c r="E18" s="71"/>
      <c r="F18" s="72"/>
      <c r="G18" s="72"/>
      <c r="H18" s="72"/>
      <c r="I18" s="72"/>
      <c r="J18" s="71"/>
      <c r="K18" s="72"/>
      <c r="L18" s="73"/>
      <c r="M18" s="73"/>
      <c r="N18" s="72"/>
      <c r="O18" s="72"/>
      <c r="P18" s="72"/>
      <c r="Q18" s="72"/>
      <c r="R18" s="72"/>
      <c r="S18" s="72"/>
      <c r="T18" s="72"/>
      <c r="U18" s="72"/>
      <c r="V18" s="74"/>
      <c r="W18" s="72"/>
    </row>
    <row r="19" spans="1:23" ht="19.5" customHeight="1">
      <c r="A19" s="66"/>
      <c r="B19" s="69"/>
      <c r="C19" s="70"/>
      <c r="D19" s="70"/>
      <c r="E19" s="71"/>
      <c r="F19" s="72"/>
      <c r="G19" s="72"/>
      <c r="H19" s="72"/>
      <c r="I19" s="72"/>
      <c r="J19" s="71"/>
      <c r="K19" s="72"/>
      <c r="L19" s="73"/>
      <c r="M19" s="73"/>
      <c r="N19" s="72"/>
      <c r="O19" s="72"/>
      <c r="P19" s="72"/>
      <c r="Q19" s="72"/>
      <c r="R19" s="72"/>
      <c r="S19" s="72"/>
      <c r="T19" s="72"/>
      <c r="U19" s="72"/>
      <c r="V19" s="74"/>
      <c r="W19" s="72"/>
    </row>
    <row r="20" spans="1:23" ht="19.5" customHeight="1">
      <c r="A20" s="66"/>
      <c r="B20" s="69"/>
      <c r="C20" s="75"/>
      <c r="D20" s="75"/>
      <c r="E20" s="71"/>
      <c r="F20" s="72"/>
      <c r="G20" s="72"/>
      <c r="H20" s="72"/>
      <c r="I20" s="72"/>
      <c r="J20" s="71"/>
      <c r="K20" s="72"/>
      <c r="L20" s="73"/>
      <c r="M20" s="73"/>
      <c r="N20" s="72"/>
      <c r="O20" s="72"/>
      <c r="P20" s="72"/>
      <c r="Q20" s="72"/>
      <c r="R20" s="72"/>
      <c r="S20" s="72"/>
      <c r="T20" s="72"/>
      <c r="U20" s="72"/>
      <c r="V20" s="74"/>
      <c r="W20" s="72"/>
    </row>
    <row r="21" spans="1:23" ht="19.5" customHeight="1">
      <c r="A21" s="66"/>
      <c r="B21" s="69"/>
      <c r="C21" s="75"/>
      <c r="D21" s="75"/>
      <c r="E21" s="71"/>
      <c r="F21" s="72"/>
      <c r="G21" s="72"/>
      <c r="H21" s="72"/>
      <c r="I21" s="72"/>
      <c r="J21" s="71"/>
      <c r="K21" s="72"/>
      <c r="L21" s="73"/>
      <c r="M21" s="73"/>
      <c r="N21" s="72"/>
      <c r="O21" s="72"/>
      <c r="P21" s="72"/>
      <c r="Q21" s="72"/>
      <c r="R21" s="72"/>
      <c r="S21" s="72"/>
      <c r="T21" s="72"/>
      <c r="U21" s="72"/>
      <c r="V21" s="74"/>
      <c r="W21" s="72"/>
    </row>
    <row r="22" spans="1:23" ht="19.5" customHeight="1">
      <c r="A22" s="66"/>
      <c r="B22" s="69"/>
      <c r="C22" s="75"/>
      <c r="D22" s="75"/>
      <c r="E22" s="71"/>
      <c r="F22" s="72"/>
      <c r="G22" s="72"/>
      <c r="H22" s="72"/>
      <c r="I22" s="72"/>
      <c r="J22" s="71"/>
      <c r="K22" s="72"/>
      <c r="L22" s="73"/>
      <c r="M22" s="73"/>
      <c r="N22" s="72"/>
      <c r="O22" s="72"/>
      <c r="P22" s="72"/>
      <c r="Q22" s="72"/>
      <c r="R22" s="72"/>
      <c r="S22" s="72"/>
      <c r="T22" s="72"/>
      <c r="U22" s="72"/>
      <c r="V22" s="74"/>
      <c r="W22" s="72"/>
    </row>
    <row r="23" spans="1:23" ht="19.5" customHeight="1">
      <c r="A23" s="66"/>
      <c r="B23" s="69"/>
      <c r="C23" s="75"/>
      <c r="D23" s="75"/>
      <c r="E23" s="71"/>
      <c r="F23" s="72"/>
      <c r="G23" s="72"/>
      <c r="H23" s="72"/>
      <c r="I23" s="72"/>
      <c r="J23" s="71"/>
      <c r="K23" s="72"/>
      <c r="L23" s="76"/>
      <c r="M23" s="76"/>
      <c r="N23" s="72"/>
      <c r="O23" s="72"/>
      <c r="P23" s="72"/>
      <c r="Q23" s="72"/>
      <c r="R23" s="72"/>
      <c r="S23" s="72"/>
      <c r="T23" s="72"/>
      <c r="U23" s="72"/>
      <c r="V23" s="77"/>
      <c r="W23" s="72"/>
    </row>
    <row r="24" spans="1:23" ht="19.5" customHeight="1">
      <c r="A24" s="66"/>
      <c r="B24" s="69"/>
      <c r="C24" s="75"/>
      <c r="D24" s="75"/>
      <c r="E24" s="71"/>
      <c r="F24" s="72"/>
      <c r="G24" s="72"/>
      <c r="H24" s="72"/>
      <c r="I24" s="72"/>
      <c r="J24" s="71"/>
      <c r="K24" s="72"/>
      <c r="L24" s="76"/>
      <c r="M24" s="76"/>
      <c r="N24" s="72"/>
      <c r="O24" s="72"/>
      <c r="P24" s="72"/>
      <c r="Q24" s="72"/>
      <c r="R24" s="72"/>
      <c r="S24" s="72"/>
      <c r="T24" s="72"/>
      <c r="U24" s="72"/>
      <c r="V24" s="77"/>
      <c r="W24" s="72"/>
    </row>
    <row r="25" spans="1:23" ht="19.5" customHeight="1">
      <c r="A25" s="66"/>
      <c r="B25" s="69"/>
      <c r="C25" s="75"/>
      <c r="D25" s="75"/>
      <c r="E25" s="71"/>
      <c r="F25" s="72"/>
      <c r="G25" s="72"/>
      <c r="H25" s="72"/>
      <c r="I25" s="72"/>
      <c r="J25" s="71"/>
      <c r="K25" s="72"/>
      <c r="L25" s="76"/>
      <c r="M25" s="76"/>
      <c r="N25" s="72"/>
      <c r="O25" s="72"/>
      <c r="P25" s="72"/>
      <c r="Q25" s="72"/>
      <c r="R25" s="72"/>
      <c r="S25" s="72"/>
      <c r="T25" s="72"/>
      <c r="U25" s="72"/>
      <c r="V25" s="77"/>
      <c r="W25" s="72"/>
    </row>
    <row r="26" spans="1:23" ht="19.5" customHeight="1">
      <c r="A26" s="78"/>
      <c r="B26" s="69"/>
      <c r="C26" s="75"/>
      <c r="D26" s="75"/>
      <c r="E26" s="71"/>
      <c r="F26" s="72"/>
      <c r="G26" s="72"/>
      <c r="H26" s="72"/>
      <c r="I26" s="72"/>
      <c r="J26" s="71"/>
      <c r="K26" s="72"/>
      <c r="L26" s="76"/>
      <c r="M26" s="76"/>
      <c r="N26" s="72"/>
      <c r="O26" s="72"/>
      <c r="P26" s="72"/>
      <c r="Q26" s="72"/>
      <c r="R26" s="72"/>
      <c r="S26" s="72"/>
      <c r="T26" s="72"/>
      <c r="U26" s="72"/>
      <c r="V26" s="77"/>
      <c r="W26" s="72"/>
    </row>
    <row r="27" spans="1:23" ht="19.5" customHeight="1">
      <c r="A27" s="78"/>
      <c r="B27" s="69"/>
      <c r="C27" s="75"/>
      <c r="D27" s="75"/>
      <c r="E27" s="71"/>
      <c r="F27" s="72"/>
      <c r="G27" s="72"/>
      <c r="H27" s="72"/>
      <c r="I27" s="72"/>
      <c r="J27" s="71"/>
      <c r="K27" s="72"/>
      <c r="L27" s="76"/>
      <c r="M27" s="76"/>
      <c r="N27" s="72"/>
      <c r="O27" s="72"/>
      <c r="P27" s="72"/>
      <c r="Q27" s="72"/>
      <c r="R27" s="72"/>
      <c r="S27" s="72"/>
      <c r="T27" s="72"/>
      <c r="U27" s="72"/>
      <c r="V27" s="77"/>
      <c r="W27" s="72"/>
    </row>
    <row r="28" spans="1:23" ht="19.5" customHeight="1">
      <c r="A28" s="66"/>
      <c r="B28" s="69"/>
      <c r="C28" s="75"/>
      <c r="D28" s="75"/>
      <c r="E28" s="71"/>
      <c r="F28" s="72"/>
      <c r="G28" s="72"/>
      <c r="H28" s="72"/>
      <c r="I28" s="72"/>
      <c r="J28" s="71"/>
      <c r="K28" s="72"/>
      <c r="L28" s="76"/>
      <c r="M28" s="76"/>
      <c r="N28" s="72"/>
      <c r="O28" s="72"/>
      <c r="P28" s="72"/>
      <c r="Q28" s="72"/>
      <c r="R28" s="72"/>
      <c r="S28" s="72"/>
      <c r="T28" s="72"/>
      <c r="U28" s="72"/>
      <c r="V28" s="77"/>
      <c r="W28" s="72"/>
    </row>
    <row r="29" spans="1:23" ht="19.5" customHeight="1" thickBot="1">
      <c r="A29" s="78"/>
      <c r="B29" s="69"/>
      <c r="C29" s="75"/>
      <c r="D29" s="75"/>
      <c r="E29" s="71"/>
      <c r="F29" s="72"/>
      <c r="G29" s="72"/>
      <c r="H29" s="72"/>
      <c r="I29" s="72"/>
      <c r="J29" s="71"/>
      <c r="K29" s="72"/>
      <c r="L29" s="76"/>
      <c r="M29" s="76"/>
      <c r="N29" s="72"/>
      <c r="O29" s="72"/>
      <c r="P29" s="72"/>
      <c r="Q29" s="72"/>
      <c r="R29" s="72"/>
      <c r="S29" s="72"/>
      <c r="T29" s="72"/>
      <c r="U29" s="72"/>
      <c r="V29" s="77"/>
      <c r="W29" s="72"/>
    </row>
    <row r="30" spans="1:23" s="35" customFormat="1" ht="19.5" customHeight="1" thickBot="1" thickTop="1">
      <c r="A30" s="133" t="s">
        <v>39</v>
      </c>
      <c r="B30" s="134"/>
      <c r="C30" s="134"/>
      <c r="D30" s="134"/>
      <c r="E30" s="134"/>
      <c r="F30" s="134"/>
      <c r="G30" s="134"/>
      <c r="H30" s="134"/>
      <c r="I30" s="135"/>
      <c r="J30" s="58">
        <v>7</v>
      </c>
      <c r="K30" s="50"/>
      <c r="L30" s="50"/>
      <c r="M30" s="50">
        <f aca="true" t="shared" si="0" ref="M30:U30">SUM(M9:M29)</f>
        <v>0</v>
      </c>
      <c r="N30" s="50">
        <f t="shared" si="0"/>
        <v>3</v>
      </c>
      <c r="O30" s="51">
        <f t="shared" si="0"/>
        <v>1</v>
      </c>
      <c r="P30" s="51">
        <f t="shared" si="0"/>
        <v>1</v>
      </c>
      <c r="Q30" s="51">
        <f t="shared" si="0"/>
        <v>0</v>
      </c>
      <c r="R30" s="51">
        <f t="shared" si="0"/>
        <v>3</v>
      </c>
      <c r="S30" s="51">
        <f t="shared" si="0"/>
        <v>0</v>
      </c>
      <c r="T30" s="51">
        <v>6</v>
      </c>
      <c r="U30" s="51">
        <f t="shared" si="0"/>
        <v>3</v>
      </c>
      <c r="V30" s="52"/>
      <c r="W30" s="53">
        <f>SUM(W9:W29)</f>
        <v>0</v>
      </c>
    </row>
    <row r="31" ht="13.5" thickTop="1"/>
    <row r="41" spans="1:23" s="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96" spans="1:23" s="7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146" spans="1:23" s="7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61" spans="1:23" s="7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201" spans="1:23" s="7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15" spans="1:23" s="7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40" spans="1:23" s="7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</sheetData>
  <mergeCells count="1">
    <mergeCell ref="A30:I30"/>
  </mergeCells>
  <printOptions horizontalCentered="1"/>
  <pageMargins left="0.3937007874015748" right="0.3937007874015748" top="0.5905511811023623" bottom="0.5905511811023623" header="0.5118110236220472" footer="0.31496062992125984"/>
  <pageSetup horizontalDpi="300" verticalDpi="300" orientation="landscape" paperSize="9" scale="65" r:id="rId3"/>
  <headerFooter alignWithMargins="0">
    <oddFooter>&amp;CStrana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" sqref="E13"/>
    </sheetView>
  </sheetViews>
  <sheetFormatPr defaultColWidth="9.00390625" defaultRowHeight="12.75"/>
  <cols>
    <col min="1" max="1" width="10.75390625" style="12" customWidth="1"/>
    <col min="2" max="13" width="10.75390625" style="0" customWidth="1"/>
  </cols>
  <sheetData>
    <row r="1" spans="1:13" s="33" customFormat="1" ht="16.5" customHeight="1">
      <c r="A1" s="62" t="s">
        <v>56</v>
      </c>
      <c r="B1" s="61" t="s">
        <v>66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33" customFormat="1" ht="16.5" customHeight="1">
      <c r="A2" s="62" t="s">
        <v>63</v>
      </c>
      <c r="B2" s="123" t="s">
        <v>67</v>
      </c>
      <c r="C2" s="34"/>
      <c r="D2" s="34"/>
      <c r="E2" s="34"/>
      <c r="F2" s="34"/>
      <c r="G2" s="34"/>
      <c r="H2" s="34"/>
      <c r="I2" s="34"/>
      <c r="J2" s="59"/>
      <c r="K2" s="59"/>
      <c r="L2" s="59"/>
      <c r="M2" s="60"/>
    </row>
    <row r="3" spans="1:13" s="33" customFormat="1" ht="16.5" customHeight="1" thickBot="1">
      <c r="A3" s="63" t="s">
        <v>60</v>
      </c>
      <c r="B3" s="61" t="s">
        <v>61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ht="12.75" hidden="1">
      <c r="A4" s="94"/>
    </row>
    <row r="5" spans="1:13" s="35" customFormat="1" ht="13.5" thickTop="1">
      <c r="A5" s="95"/>
      <c r="B5" s="96"/>
      <c r="C5" s="96" t="s">
        <v>51</v>
      </c>
      <c r="D5" s="96"/>
      <c r="E5" s="97"/>
      <c r="F5" s="96" t="s">
        <v>52</v>
      </c>
      <c r="G5" s="96"/>
      <c r="H5" s="97"/>
      <c r="I5" s="96" t="s">
        <v>53</v>
      </c>
      <c r="J5" s="96"/>
      <c r="K5" s="97"/>
      <c r="L5" s="96" t="s">
        <v>54</v>
      </c>
      <c r="M5" s="98"/>
    </row>
    <row r="6" spans="1:13" ht="12.75">
      <c r="A6" s="44" t="s">
        <v>13</v>
      </c>
      <c r="B6" s="125" t="s">
        <v>11</v>
      </c>
      <c r="C6" s="131" t="s">
        <v>46</v>
      </c>
      <c r="D6" s="54" t="s">
        <v>4</v>
      </c>
      <c r="E6" s="55" t="s">
        <v>11</v>
      </c>
      <c r="F6" s="44" t="s">
        <v>46</v>
      </c>
      <c r="G6" s="54" t="s">
        <v>4</v>
      </c>
      <c r="H6" s="55" t="s">
        <v>11</v>
      </c>
      <c r="I6" s="44" t="s">
        <v>46</v>
      </c>
      <c r="J6" s="54" t="s">
        <v>4</v>
      </c>
      <c r="K6" s="55" t="s">
        <v>11</v>
      </c>
      <c r="L6" s="44" t="s">
        <v>46</v>
      </c>
      <c r="M6" s="44" t="s">
        <v>4</v>
      </c>
    </row>
    <row r="7" spans="1:13" ht="12.75">
      <c r="A7" s="44" t="s">
        <v>43</v>
      </c>
      <c r="B7" s="125" t="s">
        <v>7</v>
      </c>
      <c r="C7" s="55" t="s">
        <v>47</v>
      </c>
      <c r="D7" s="54" t="s">
        <v>7</v>
      </c>
      <c r="E7" s="55" t="s">
        <v>7</v>
      </c>
      <c r="F7" s="44" t="s">
        <v>47</v>
      </c>
      <c r="G7" s="54" t="s">
        <v>7</v>
      </c>
      <c r="H7" s="55" t="s">
        <v>7</v>
      </c>
      <c r="I7" s="44" t="s">
        <v>47</v>
      </c>
      <c r="J7" s="54" t="s">
        <v>7</v>
      </c>
      <c r="K7" s="55" t="s">
        <v>7</v>
      </c>
      <c r="L7" s="44" t="s">
        <v>47</v>
      </c>
      <c r="M7" s="44" t="s">
        <v>7</v>
      </c>
    </row>
    <row r="8" spans="1:13" ht="12.75">
      <c r="A8" s="44" t="s">
        <v>44</v>
      </c>
      <c r="B8" s="125" t="s">
        <v>49</v>
      </c>
      <c r="C8" s="55" t="s">
        <v>7</v>
      </c>
      <c r="D8" s="54" t="s">
        <v>48</v>
      </c>
      <c r="E8" s="55" t="s">
        <v>49</v>
      </c>
      <c r="F8" s="44" t="s">
        <v>7</v>
      </c>
      <c r="G8" s="54" t="s">
        <v>48</v>
      </c>
      <c r="H8" s="55" t="s">
        <v>49</v>
      </c>
      <c r="I8" s="44" t="s">
        <v>7</v>
      </c>
      <c r="J8" s="54" t="s">
        <v>48</v>
      </c>
      <c r="K8" s="55" t="s">
        <v>49</v>
      </c>
      <c r="L8" s="44" t="s">
        <v>7</v>
      </c>
      <c r="M8" s="44" t="s">
        <v>48</v>
      </c>
    </row>
    <row r="9" spans="1:13" s="93" customFormat="1" ht="13.5" thickBot="1">
      <c r="A9" s="49"/>
      <c r="B9" s="126" t="s">
        <v>45</v>
      </c>
      <c r="C9" s="57" t="s">
        <v>50</v>
      </c>
      <c r="D9" s="56" t="s">
        <v>45</v>
      </c>
      <c r="E9" s="57" t="s">
        <v>45</v>
      </c>
      <c r="F9" s="49" t="s">
        <v>50</v>
      </c>
      <c r="G9" s="56" t="s">
        <v>45</v>
      </c>
      <c r="H9" s="57" t="s">
        <v>45</v>
      </c>
      <c r="I9" s="49" t="s">
        <v>50</v>
      </c>
      <c r="J9" s="56" t="s">
        <v>45</v>
      </c>
      <c r="K9" s="57" t="s">
        <v>45</v>
      </c>
      <c r="L9" s="49" t="s">
        <v>50</v>
      </c>
      <c r="M9" s="49" t="s">
        <v>45</v>
      </c>
    </row>
    <row r="10" spans="1:13" ht="13.5" hidden="1" thickTop="1">
      <c r="A10" s="99"/>
      <c r="B10" s="104"/>
      <c r="C10" s="102"/>
      <c r="D10" s="101"/>
      <c r="E10" s="102"/>
      <c r="F10" s="100"/>
      <c r="G10" s="101"/>
      <c r="H10" s="102"/>
      <c r="I10" s="100"/>
      <c r="J10" s="101"/>
      <c r="K10" s="102"/>
      <c r="L10" s="100"/>
      <c r="M10" s="100"/>
    </row>
    <row r="11" spans="1:14" s="24" customFormat="1" ht="18.75" customHeight="1" thickTop="1">
      <c r="A11" s="124" t="s">
        <v>64</v>
      </c>
      <c r="B11" s="127"/>
      <c r="C11" s="13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64"/>
    </row>
    <row r="12" spans="1:13" ht="18.75" customHeight="1">
      <c r="A12" s="92" t="s">
        <v>71</v>
      </c>
      <c r="B12" s="128">
        <v>200</v>
      </c>
      <c r="C12" s="90">
        <v>0</v>
      </c>
      <c r="D12" s="89">
        <v>0</v>
      </c>
      <c r="E12" s="90">
        <v>200</v>
      </c>
      <c r="F12" s="88">
        <v>140</v>
      </c>
      <c r="G12" s="89">
        <v>0</v>
      </c>
      <c r="H12" s="90">
        <v>0</v>
      </c>
      <c r="I12" s="88">
        <v>0</v>
      </c>
      <c r="J12" s="89"/>
      <c r="K12" s="90"/>
      <c r="L12" s="88"/>
      <c r="M12" s="91"/>
    </row>
    <row r="13" spans="1:13" ht="18.75" customHeight="1">
      <c r="A13" s="92" t="s">
        <v>69</v>
      </c>
      <c r="B13" s="129">
        <v>200</v>
      </c>
      <c r="C13" s="32">
        <v>0</v>
      </c>
      <c r="D13" s="31">
        <v>0</v>
      </c>
      <c r="E13" s="90">
        <v>160</v>
      </c>
      <c r="F13" s="30">
        <v>160</v>
      </c>
      <c r="G13" s="31">
        <v>0</v>
      </c>
      <c r="H13" s="121">
        <v>200</v>
      </c>
      <c r="I13" s="122">
        <v>270</v>
      </c>
      <c r="J13" s="122"/>
      <c r="K13" s="32"/>
      <c r="L13" s="30"/>
      <c r="M13" s="65"/>
    </row>
    <row r="14" spans="1:13" ht="18.75" customHeight="1">
      <c r="A14" s="92" t="s">
        <v>70</v>
      </c>
      <c r="B14" s="129">
        <v>200</v>
      </c>
      <c r="C14" s="32">
        <v>0</v>
      </c>
      <c r="D14" s="31">
        <v>0</v>
      </c>
      <c r="E14" s="32">
        <v>150</v>
      </c>
      <c r="F14" s="30">
        <v>90</v>
      </c>
      <c r="G14" s="31">
        <v>0</v>
      </c>
      <c r="H14" s="121">
        <v>0</v>
      </c>
      <c r="I14" s="122">
        <v>0</v>
      </c>
      <c r="J14" s="122"/>
      <c r="K14" s="32"/>
      <c r="L14" s="30"/>
      <c r="M14" s="65"/>
    </row>
    <row r="15" spans="1:13" ht="18.75" customHeight="1">
      <c r="A15" s="92"/>
      <c r="B15" s="129"/>
      <c r="C15" s="32"/>
      <c r="D15" s="31"/>
      <c r="E15" s="32"/>
      <c r="F15" s="30"/>
      <c r="G15" s="31"/>
      <c r="H15" s="121"/>
      <c r="I15" s="122"/>
      <c r="J15" s="122"/>
      <c r="K15" s="32"/>
      <c r="L15" s="30"/>
      <c r="M15" s="65"/>
    </row>
    <row r="16" spans="1:13" ht="18.75" customHeight="1">
      <c r="A16" s="92"/>
      <c r="B16" s="129"/>
      <c r="C16" s="32"/>
      <c r="D16" s="31"/>
      <c r="E16" s="32"/>
      <c r="F16" s="30"/>
      <c r="G16" s="31"/>
      <c r="H16" s="121"/>
      <c r="I16" s="122"/>
      <c r="J16" s="122"/>
      <c r="K16" s="32"/>
      <c r="L16" s="30"/>
      <c r="M16" s="65"/>
    </row>
    <row r="17" spans="1:13" ht="18.75" customHeight="1">
      <c r="A17" s="92"/>
      <c r="B17" s="129"/>
      <c r="C17" s="32"/>
      <c r="D17" s="31"/>
      <c r="E17" s="32"/>
      <c r="F17" s="30"/>
      <c r="G17" s="31"/>
      <c r="H17" s="121"/>
      <c r="I17" s="122"/>
      <c r="J17" s="122"/>
      <c r="K17" s="32"/>
      <c r="L17" s="30"/>
      <c r="M17" s="65"/>
    </row>
    <row r="18" spans="1:13" ht="18.75" customHeight="1">
      <c r="A18" s="92"/>
      <c r="B18" s="129"/>
      <c r="C18" s="32"/>
      <c r="D18" s="31"/>
      <c r="E18" s="32"/>
      <c r="F18" s="30"/>
      <c r="G18" s="31"/>
      <c r="H18" s="32"/>
      <c r="I18" s="30"/>
      <c r="J18" s="31"/>
      <c r="K18" s="121"/>
      <c r="L18" s="30"/>
      <c r="M18" s="65"/>
    </row>
    <row r="19" spans="1:13" ht="18.75" customHeight="1">
      <c r="A19" s="92"/>
      <c r="B19" s="129"/>
      <c r="C19" s="32"/>
      <c r="D19" s="31"/>
      <c r="E19" s="121"/>
      <c r="F19" s="30"/>
      <c r="G19" s="65"/>
      <c r="H19" s="32"/>
      <c r="I19" s="30"/>
      <c r="J19" s="31"/>
      <c r="K19" s="32"/>
      <c r="L19" s="30"/>
      <c r="M19" s="1"/>
    </row>
    <row r="20" spans="1:13" ht="18.75" customHeight="1">
      <c r="A20" s="106"/>
      <c r="B20" s="122"/>
      <c r="C20" s="110"/>
      <c r="D20" s="109"/>
      <c r="E20" s="110"/>
      <c r="F20" s="116"/>
      <c r="G20" s="109"/>
      <c r="H20" s="110"/>
      <c r="I20" s="108"/>
      <c r="J20" s="109"/>
      <c r="K20" s="110"/>
      <c r="L20" s="108"/>
      <c r="M20" s="27"/>
    </row>
    <row r="21" spans="1:13" ht="18.75" customHeight="1">
      <c r="A21" s="106"/>
      <c r="B21" s="113"/>
      <c r="C21" s="110"/>
      <c r="D21" s="109"/>
      <c r="E21" s="110"/>
      <c r="F21" s="116"/>
      <c r="G21" s="109"/>
      <c r="H21" s="110"/>
      <c r="I21" s="108"/>
      <c r="J21" s="109"/>
      <c r="K21" s="110"/>
      <c r="L21" s="108"/>
      <c r="M21" s="27"/>
    </row>
    <row r="22" spans="1:13" ht="18.75" customHeight="1">
      <c r="A22" s="106"/>
      <c r="B22" s="122"/>
      <c r="C22" s="110"/>
      <c r="D22" s="109"/>
      <c r="E22" s="110"/>
      <c r="F22" s="116"/>
      <c r="G22" s="109"/>
      <c r="H22" s="110"/>
      <c r="I22" s="108"/>
      <c r="J22" s="109"/>
      <c r="K22" s="110"/>
      <c r="L22" s="108"/>
      <c r="M22" s="27"/>
    </row>
    <row r="23" spans="1:13" ht="18.75" customHeight="1">
      <c r="A23" s="106"/>
      <c r="B23" s="122"/>
      <c r="C23" s="110"/>
      <c r="D23" s="109"/>
      <c r="E23" s="110"/>
      <c r="F23" s="116"/>
      <c r="G23" s="109"/>
      <c r="H23" s="110"/>
      <c r="I23" s="108"/>
      <c r="J23" s="109"/>
      <c r="K23" s="110"/>
      <c r="L23" s="108"/>
      <c r="M23" s="27"/>
    </row>
    <row r="24" spans="1:13" ht="18.75" customHeight="1">
      <c r="A24" s="106"/>
      <c r="B24" s="130"/>
      <c r="C24" s="110"/>
      <c r="D24" s="109"/>
      <c r="E24" s="110"/>
      <c r="F24" s="111"/>
      <c r="G24" s="109"/>
      <c r="H24" s="110"/>
      <c r="I24" s="108"/>
      <c r="J24" s="109"/>
      <c r="K24" s="110"/>
      <c r="L24" s="108"/>
      <c r="M24" s="27"/>
    </row>
    <row r="25" spans="1:13" ht="18.75" customHeight="1">
      <c r="A25" s="106"/>
      <c r="B25" s="130"/>
      <c r="C25" s="110"/>
      <c r="D25" s="118"/>
      <c r="E25" s="107"/>
      <c r="F25" s="111"/>
      <c r="G25" s="109"/>
      <c r="H25" s="107"/>
      <c r="I25" s="108"/>
      <c r="J25" s="109"/>
      <c r="K25" s="110"/>
      <c r="L25" s="108"/>
      <c r="M25" s="27"/>
    </row>
    <row r="26" spans="1:13" ht="18.75" customHeight="1">
      <c r="A26" s="106"/>
      <c r="B26" s="130"/>
      <c r="C26" s="110"/>
      <c r="D26" s="119"/>
      <c r="E26" s="107"/>
      <c r="F26" s="111"/>
      <c r="G26" s="109"/>
      <c r="H26" s="107"/>
      <c r="I26" s="108"/>
      <c r="J26" s="109"/>
      <c r="K26" s="32"/>
      <c r="L26" s="108"/>
      <c r="M26" s="27"/>
    </row>
    <row r="27" spans="1:13" s="12" customFormat="1" ht="19.5" customHeight="1">
      <c r="A27" s="92"/>
      <c r="B27" s="122"/>
      <c r="C27" s="32"/>
      <c r="D27" s="119"/>
      <c r="E27" s="65"/>
      <c r="F27" s="30"/>
      <c r="G27" s="1"/>
      <c r="H27" s="30"/>
      <c r="I27" s="30"/>
      <c r="J27" s="1"/>
      <c r="K27" s="30"/>
      <c r="L27" s="30"/>
      <c r="M27" s="1"/>
    </row>
    <row r="28" spans="1:13" s="105" customFormat="1" ht="19.5" customHeight="1">
      <c r="A28" s="112"/>
      <c r="B28" s="129"/>
      <c r="C28" s="90"/>
      <c r="D28" s="89"/>
      <c r="E28" s="90"/>
      <c r="F28" s="88"/>
      <c r="G28" s="89"/>
      <c r="H28" s="90"/>
      <c r="I28" s="88"/>
      <c r="J28" s="89"/>
      <c r="K28" s="90"/>
      <c r="L28" s="88"/>
      <c r="M28" s="91"/>
    </row>
    <row r="29" spans="1:13" s="104" customFormat="1" ht="19.5" customHeight="1">
      <c r="A29" s="117"/>
      <c r="B29" s="115"/>
      <c r="C29" s="113"/>
      <c r="D29" s="114"/>
      <c r="E29" s="113"/>
      <c r="F29" s="113"/>
      <c r="G29" s="114"/>
      <c r="H29" s="113"/>
      <c r="I29" s="113"/>
      <c r="J29" s="114"/>
      <c r="K29" s="113"/>
      <c r="L29" s="113"/>
      <c r="M29" s="120"/>
    </row>
    <row r="30" spans="1:13" ht="19.5" customHeight="1">
      <c r="A30" s="104"/>
      <c r="M30" s="104"/>
    </row>
    <row r="31" spans="1:13" ht="12.75">
      <c r="A31" s="24"/>
      <c r="M31" s="104"/>
    </row>
    <row r="32" ht="12.75">
      <c r="M32" s="104"/>
    </row>
    <row r="33" ht="12.75">
      <c r="M33" s="104"/>
    </row>
  </sheetData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75" r:id="rId3"/>
  <legacyDrawing r:id="rId2"/>
  <oleObjects>
    <oleObject progId="AutoCAD.Drawing.15" shapeId="8781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7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" sqref="A1"/>
      <selection pane="bottomRight" activeCell="BA21" sqref="BA21"/>
    </sheetView>
  </sheetViews>
  <sheetFormatPr defaultColWidth="9.00390625" defaultRowHeight="12.75"/>
  <cols>
    <col min="1" max="11" width="10.75390625" style="0" customWidth="1"/>
    <col min="12" max="12" width="10.75390625" style="0" hidden="1" customWidth="1"/>
    <col min="13" max="13" width="0.37109375" style="0" customWidth="1"/>
    <col min="14" max="21" width="10.75390625" style="0" customWidth="1"/>
    <col min="22" max="22" width="10.75390625" style="0" hidden="1" customWidth="1"/>
  </cols>
  <sheetData>
    <row r="1" spans="1:23" ht="12.75">
      <c r="A1" s="8"/>
      <c r="B1" s="8"/>
      <c r="C1" s="139"/>
      <c r="D1" s="142"/>
      <c r="E1" s="142"/>
      <c r="F1" s="142"/>
      <c r="G1" s="142"/>
      <c r="H1" s="142"/>
      <c r="I1" s="142"/>
      <c r="J1" s="142"/>
      <c r="K1" s="143"/>
      <c r="L1" s="9"/>
      <c r="M1" s="16"/>
      <c r="N1" s="139"/>
      <c r="O1" s="140"/>
      <c r="P1" s="140"/>
      <c r="Q1" s="140"/>
      <c r="R1" s="140"/>
      <c r="S1" s="140"/>
      <c r="T1" s="140"/>
      <c r="U1" s="141"/>
      <c r="V1" s="9"/>
      <c r="W1" s="8"/>
    </row>
    <row r="2" spans="1:23" ht="12.75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11"/>
      <c r="M2" s="5"/>
      <c r="N2" s="4"/>
      <c r="O2" s="139"/>
      <c r="P2" s="144"/>
      <c r="Q2" s="145"/>
      <c r="R2" s="146"/>
      <c r="S2" s="147"/>
      <c r="T2" s="4"/>
      <c r="U2" s="4"/>
      <c r="V2" s="11"/>
      <c r="W2" s="5"/>
    </row>
    <row r="3" spans="1:23" ht="12.75">
      <c r="A3" s="5"/>
      <c r="B3" s="5"/>
      <c r="C3" s="5"/>
      <c r="D3" s="5"/>
      <c r="E3" s="5"/>
      <c r="F3" s="5"/>
      <c r="G3" s="5"/>
      <c r="H3" s="5"/>
      <c r="I3" s="15"/>
      <c r="J3" s="15"/>
      <c r="K3" s="5"/>
      <c r="L3" s="11"/>
      <c r="M3" s="5"/>
      <c r="N3" s="5"/>
      <c r="O3" s="5"/>
      <c r="P3" s="5"/>
      <c r="Q3" s="5"/>
      <c r="R3" s="5"/>
      <c r="S3" s="5"/>
      <c r="T3" s="10"/>
      <c r="U3" s="5"/>
      <c r="V3" s="11"/>
      <c r="W3" s="5"/>
    </row>
    <row r="4" spans="1:2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1"/>
      <c r="M4" s="5"/>
      <c r="N4" s="5"/>
      <c r="O4" s="5"/>
      <c r="P4" s="5"/>
      <c r="Q4" s="5"/>
      <c r="R4" s="5"/>
      <c r="S4" s="5"/>
      <c r="T4" s="5"/>
      <c r="U4" s="5"/>
      <c r="V4" s="11"/>
      <c r="W4" s="5"/>
    </row>
    <row r="5" spans="1:23" ht="13.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5"/>
      <c r="N5" s="25"/>
      <c r="O5" s="25"/>
      <c r="P5" s="25"/>
      <c r="Q5" s="25"/>
      <c r="R5" s="25"/>
      <c r="S5" s="25"/>
      <c r="T5" s="25"/>
      <c r="U5" s="25"/>
      <c r="V5" s="26"/>
      <c r="W5" s="25"/>
    </row>
    <row r="6" spans="1:23" ht="13.5" thickTop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.75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3"/>
      <c r="B8" s="30"/>
      <c r="C8" s="1"/>
      <c r="D8" s="1"/>
      <c r="E8" s="14"/>
      <c r="F8" s="13"/>
      <c r="G8" s="13"/>
      <c r="H8" s="13"/>
      <c r="I8" s="13"/>
      <c r="J8" s="14"/>
      <c r="K8" s="13"/>
      <c r="L8" s="14"/>
      <c r="M8" s="14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.75">
      <c r="A9" s="3"/>
      <c r="B9" s="30"/>
      <c r="C9" s="1"/>
      <c r="D9" s="1"/>
      <c r="E9" s="14"/>
      <c r="F9" s="13"/>
      <c r="G9" s="13"/>
      <c r="H9" s="13"/>
      <c r="I9" s="13"/>
      <c r="J9" s="14"/>
      <c r="K9" s="13"/>
      <c r="L9" s="14"/>
      <c r="M9" s="14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2.75">
      <c r="A10" s="3"/>
      <c r="B10" s="30"/>
      <c r="C10" s="1"/>
      <c r="D10" s="1"/>
      <c r="E10" s="14"/>
      <c r="F10" s="13"/>
      <c r="G10" s="13"/>
      <c r="H10" s="13"/>
      <c r="I10" s="13"/>
      <c r="J10" s="14"/>
      <c r="K10" s="13"/>
      <c r="L10" s="14"/>
      <c r="M10" s="14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2.75">
      <c r="A11" s="3"/>
      <c r="B11" s="30"/>
      <c r="C11" s="1"/>
      <c r="D11" s="1"/>
      <c r="E11" s="14"/>
      <c r="F11" s="13"/>
      <c r="G11" s="13"/>
      <c r="H11" s="13"/>
      <c r="I11" s="13"/>
      <c r="J11" s="14"/>
      <c r="K11" s="13"/>
      <c r="L11" s="14"/>
      <c r="M11" s="14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2.75">
      <c r="A12" s="3"/>
      <c r="B12" s="30"/>
      <c r="C12" s="1"/>
      <c r="D12" s="1"/>
      <c r="E12" s="14"/>
      <c r="F12" s="13"/>
      <c r="G12" s="13"/>
      <c r="H12" s="13"/>
      <c r="I12" s="13"/>
      <c r="J12" s="14"/>
      <c r="K12" s="13"/>
      <c r="L12" s="14"/>
      <c r="M12" s="14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2.75">
      <c r="A13" s="3"/>
      <c r="B13" s="30"/>
      <c r="C13" s="1"/>
      <c r="D13" s="1"/>
      <c r="E13" s="14"/>
      <c r="F13" s="13"/>
      <c r="G13" s="13"/>
      <c r="H13" s="13"/>
      <c r="I13" s="13"/>
      <c r="J13" s="14"/>
      <c r="K13" s="13"/>
      <c r="L13" s="14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2.75">
      <c r="A14" s="3"/>
      <c r="B14" s="30"/>
      <c r="C14" s="1"/>
      <c r="D14" s="1"/>
      <c r="E14" s="14"/>
      <c r="F14" s="13"/>
      <c r="G14" s="13"/>
      <c r="H14" s="13"/>
      <c r="I14" s="13"/>
      <c r="J14" s="14"/>
      <c r="K14" s="13"/>
      <c r="L14" s="14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2.75">
      <c r="A15" s="3"/>
      <c r="B15" s="30"/>
      <c r="C15" s="1"/>
      <c r="D15" s="1"/>
      <c r="E15" s="14"/>
      <c r="F15" s="13"/>
      <c r="G15" s="13"/>
      <c r="H15" s="13"/>
      <c r="I15" s="13"/>
      <c r="J15" s="14"/>
      <c r="K15" s="13"/>
      <c r="L15" s="14"/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2.75">
      <c r="A16" s="3"/>
      <c r="B16" s="30"/>
      <c r="C16" s="1"/>
      <c r="D16" s="1"/>
      <c r="E16" s="14"/>
      <c r="F16" s="13"/>
      <c r="G16" s="13"/>
      <c r="H16" s="13"/>
      <c r="I16" s="13"/>
      <c r="J16" s="14"/>
      <c r="K16" s="13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2.75">
      <c r="A17" s="3"/>
      <c r="B17" s="30"/>
      <c r="C17" s="1"/>
      <c r="D17" s="1"/>
      <c r="E17" s="14"/>
      <c r="F17" s="13"/>
      <c r="G17" s="13"/>
      <c r="H17" s="13"/>
      <c r="I17" s="13"/>
      <c r="J17" s="14"/>
      <c r="K17" s="13"/>
      <c r="L17" s="14"/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2.75">
      <c r="A18" s="3"/>
      <c r="B18" s="30"/>
      <c r="C18" s="27"/>
      <c r="D18" s="27"/>
      <c r="E18" s="14"/>
      <c r="F18" s="13"/>
      <c r="G18" s="13"/>
      <c r="H18" s="13"/>
      <c r="I18" s="13"/>
      <c r="J18" s="14"/>
      <c r="K18" s="13"/>
      <c r="L18" s="28"/>
      <c r="M18" s="28"/>
      <c r="N18" s="13"/>
      <c r="O18" s="13"/>
      <c r="P18" s="13"/>
      <c r="Q18" s="13"/>
      <c r="R18" s="13"/>
      <c r="S18" s="13"/>
      <c r="T18" s="13"/>
      <c r="U18" s="13"/>
      <c r="V18" s="18"/>
      <c r="W18" s="13"/>
    </row>
    <row r="19" spans="1:23" ht="12.75">
      <c r="A19" s="3"/>
      <c r="B19" s="30"/>
      <c r="C19" s="27"/>
      <c r="D19" s="27"/>
      <c r="E19" s="14"/>
      <c r="F19" s="13"/>
      <c r="G19" s="13"/>
      <c r="H19" s="13"/>
      <c r="I19" s="13"/>
      <c r="J19" s="14"/>
      <c r="K19" s="13"/>
      <c r="L19" s="28"/>
      <c r="M19" s="28"/>
      <c r="N19" s="13"/>
      <c r="O19" s="13"/>
      <c r="P19" s="13"/>
      <c r="Q19" s="13"/>
      <c r="R19" s="13"/>
      <c r="S19" s="13"/>
      <c r="T19" s="13"/>
      <c r="U19" s="13"/>
      <c r="V19" s="18"/>
      <c r="W19" s="13"/>
    </row>
    <row r="20" spans="1:23" ht="12.75">
      <c r="A20" s="29"/>
      <c r="B20" s="30"/>
      <c r="C20" s="27"/>
      <c r="D20" s="27"/>
      <c r="E20" s="14"/>
      <c r="F20" s="13"/>
      <c r="G20" s="13"/>
      <c r="H20" s="13"/>
      <c r="I20" s="13"/>
      <c r="J20" s="14"/>
      <c r="K20" s="13"/>
      <c r="L20" s="28"/>
      <c r="M20" s="28"/>
      <c r="N20" s="13"/>
      <c r="O20" s="13"/>
      <c r="P20" s="13"/>
      <c r="Q20" s="13"/>
      <c r="R20" s="13"/>
      <c r="S20" s="13"/>
      <c r="T20" s="13"/>
      <c r="U20" s="13"/>
      <c r="V20" s="18"/>
      <c r="W20" s="13"/>
    </row>
    <row r="21" spans="1:23" ht="12.75">
      <c r="A21" s="29"/>
      <c r="B21" s="30"/>
      <c r="C21" s="27"/>
      <c r="D21" s="27"/>
      <c r="E21" s="14"/>
      <c r="F21" s="13"/>
      <c r="G21" s="13"/>
      <c r="H21" s="13"/>
      <c r="I21" s="13"/>
      <c r="J21" s="14"/>
      <c r="K21" s="13"/>
      <c r="L21" s="28"/>
      <c r="M21" s="28"/>
      <c r="N21" s="13"/>
      <c r="O21" s="13"/>
      <c r="P21" s="13"/>
      <c r="Q21" s="13"/>
      <c r="R21" s="13"/>
      <c r="S21" s="13"/>
      <c r="T21" s="13"/>
      <c r="U21" s="13"/>
      <c r="V21" s="18"/>
      <c r="W21" s="13"/>
    </row>
    <row r="22" spans="1:23" ht="12.75">
      <c r="A22" s="3"/>
      <c r="B22" s="30"/>
      <c r="C22" s="27"/>
      <c r="D22" s="27"/>
      <c r="E22" s="14"/>
      <c r="F22" s="13"/>
      <c r="G22" s="13"/>
      <c r="H22" s="13"/>
      <c r="I22" s="13"/>
      <c r="J22" s="14"/>
      <c r="K22" s="13"/>
      <c r="L22" s="28"/>
      <c r="M22" s="28"/>
      <c r="N22" s="13"/>
      <c r="O22" s="13"/>
      <c r="P22" s="13"/>
      <c r="Q22" s="13"/>
      <c r="R22" s="13"/>
      <c r="S22" s="13"/>
      <c r="T22" s="13"/>
      <c r="U22" s="13"/>
      <c r="V22" s="18"/>
      <c r="W22" s="13"/>
    </row>
    <row r="23" spans="1:23" ht="12.75">
      <c r="A23" s="3"/>
      <c r="B23" s="30"/>
      <c r="C23" s="27"/>
      <c r="D23" s="27"/>
      <c r="E23" s="14"/>
      <c r="F23" s="13"/>
      <c r="G23" s="13"/>
      <c r="H23" s="13"/>
      <c r="I23" s="13"/>
      <c r="J23" s="14"/>
      <c r="K23" s="13"/>
      <c r="L23" s="28"/>
      <c r="M23" s="28"/>
      <c r="N23" s="13"/>
      <c r="O23" s="13"/>
      <c r="P23" s="13"/>
      <c r="Q23" s="13"/>
      <c r="R23" s="13"/>
      <c r="S23" s="13"/>
      <c r="T23" s="13"/>
      <c r="U23" s="13"/>
      <c r="V23" s="18"/>
      <c r="W23" s="13"/>
    </row>
    <row r="24" spans="1:23" ht="12.75">
      <c r="A24" s="3"/>
      <c r="B24" s="30"/>
      <c r="C24" s="27"/>
      <c r="D24" s="27"/>
      <c r="E24" s="14"/>
      <c r="F24" s="13"/>
      <c r="G24" s="13"/>
      <c r="H24" s="13"/>
      <c r="I24" s="13"/>
      <c r="J24" s="14"/>
      <c r="K24" s="13"/>
      <c r="L24" s="28"/>
      <c r="M24" s="28"/>
      <c r="N24" s="13"/>
      <c r="O24" s="13"/>
      <c r="P24" s="13"/>
      <c r="Q24" s="13"/>
      <c r="R24" s="13"/>
      <c r="S24" s="13"/>
      <c r="T24" s="13"/>
      <c r="U24" s="13"/>
      <c r="V24" s="18"/>
      <c r="W24" s="13"/>
    </row>
    <row r="25" spans="1:23" ht="12.75">
      <c r="A25" s="3"/>
      <c r="B25" s="30"/>
      <c r="C25" s="27"/>
      <c r="D25" s="27"/>
      <c r="E25" s="14"/>
      <c r="F25" s="13"/>
      <c r="G25" s="13"/>
      <c r="H25" s="13"/>
      <c r="I25" s="13"/>
      <c r="J25" s="14"/>
      <c r="K25" s="13"/>
      <c r="L25" s="28"/>
      <c r="M25" s="28"/>
      <c r="N25" s="13"/>
      <c r="O25" s="13"/>
      <c r="P25" s="13"/>
      <c r="Q25" s="13"/>
      <c r="R25" s="13"/>
      <c r="S25" s="13"/>
      <c r="T25" s="13"/>
      <c r="U25" s="13"/>
      <c r="V25" s="18"/>
      <c r="W25" s="13"/>
    </row>
    <row r="26" spans="1:23" ht="12.75">
      <c r="A26" s="29"/>
      <c r="B26" s="30"/>
      <c r="C26" s="27"/>
      <c r="D26" s="27"/>
      <c r="E26" s="14"/>
      <c r="F26" s="13"/>
      <c r="G26" s="13"/>
      <c r="H26" s="13"/>
      <c r="I26" s="13"/>
      <c r="J26" s="14"/>
      <c r="K26" s="13"/>
      <c r="L26" s="28"/>
      <c r="M26" s="28"/>
      <c r="N26" s="13"/>
      <c r="O26" s="13"/>
      <c r="P26" s="13"/>
      <c r="Q26" s="13"/>
      <c r="R26" s="13"/>
      <c r="S26" s="13"/>
      <c r="T26" s="13"/>
      <c r="U26" s="13"/>
      <c r="V26" s="18"/>
      <c r="W26" s="13"/>
    </row>
    <row r="27" spans="1:23" ht="12.75">
      <c r="A27" s="3"/>
      <c r="B27" s="30"/>
      <c r="C27" s="27"/>
      <c r="D27" s="27"/>
      <c r="E27" s="14"/>
      <c r="F27" s="13"/>
      <c r="G27" s="13"/>
      <c r="H27" s="13"/>
      <c r="I27" s="13"/>
      <c r="J27" s="14"/>
      <c r="K27" s="13"/>
      <c r="L27" s="28"/>
      <c r="M27" s="28"/>
      <c r="N27" s="13"/>
      <c r="O27" s="13"/>
      <c r="P27" s="13"/>
      <c r="Q27" s="13"/>
      <c r="R27" s="13"/>
      <c r="S27" s="13"/>
      <c r="T27" s="13"/>
      <c r="U27" s="13"/>
      <c r="V27" s="18"/>
      <c r="W27" s="13"/>
    </row>
    <row r="28" spans="1:23" ht="12.75">
      <c r="A28" s="3"/>
      <c r="B28" s="30"/>
      <c r="C28" s="27"/>
      <c r="D28" s="27"/>
      <c r="E28" s="14"/>
      <c r="F28" s="13"/>
      <c r="G28" s="13"/>
      <c r="H28" s="13"/>
      <c r="I28" s="13"/>
      <c r="J28" s="14"/>
      <c r="K28" s="13"/>
      <c r="L28" s="28"/>
      <c r="M28" s="28"/>
      <c r="N28" s="13"/>
      <c r="O28" s="13"/>
      <c r="P28" s="13"/>
      <c r="Q28" s="13"/>
      <c r="R28" s="13"/>
      <c r="S28" s="13"/>
      <c r="T28" s="13"/>
      <c r="U28" s="13"/>
      <c r="V28" s="18"/>
      <c r="W28" s="13"/>
    </row>
    <row r="29" spans="1:23" ht="12.75">
      <c r="A29" s="3"/>
      <c r="B29" s="30"/>
      <c r="C29" s="27"/>
      <c r="D29" s="27"/>
      <c r="E29" s="14"/>
      <c r="F29" s="13"/>
      <c r="G29" s="13"/>
      <c r="H29" s="13"/>
      <c r="I29" s="13"/>
      <c r="J29" s="14"/>
      <c r="K29" s="13"/>
      <c r="L29" s="28"/>
      <c r="M29" s="28"/>
      <c r="N29" s="13"/>
      <c r="O29" s="13"/>
      <c r="P29" s="13"/>
      <c r="Q29" s="13"/>
      <c r="R29" s="13"/>
      <c r="S29" s="13"/>
      <c r="T29" s="13"/>
      <c r="U29" s="13"/>
      <c r="V29" s="18"/>
      <c r="W29" s="13"/>
    </row>
    <row r="30" spans="1:23" ht="12.75">
      <c r="A30" s="29"/>
      <c r="B30" s="30"/>
      <c r="C30" s="27"/>
      <c r="D30" s="27"/>
      <c r="E30" s="14"/>
      <c r="F30" s="13"/>
      <c r="G30" s="13"/>
      <c r="H30" s="13"/>
      <c r="I30" s="13"/>
      <c r="J30" s="14"/>
      <c r="K30" s="13"/>
      <c r="L30" s="28"/>
      <c r="M30" s="28"/>
      <c r="N30" s="13"/>
      <c r="O30" s="13"/>
      <c r="P30" s="13"/>
      <c r="Q30" s="13"/>
      <c r="R30" s="13"/>
      <c r="S30" s="13"/>
      <c r="T30" s="13"/>
      <c r="U30" s="13"/>
      <c r="V30" s="18"/>
      <c r="W30" s="13"/>
    </row>
    <row r="31" spans="1:23" ht="12.75">
      <c r="A31" s="3"/>
      <c r="B31" s="30"/>
      <c r="C31" s="27"/>
      <c r="D31" s="27"/>
      <c r="E31" s="14"/>
      <c r="F31" s="13"/>
      <c r="G31" s="13"/>
      <c r="H31" s="13"/>
      <c r="I31" s="13"/>
      <c r="J31" s="14"/>
      <c r="K31" s="13"/>
      <c r="L31" s="28"/>
      <c r="M31" s="28"/>
      <c r="N31" s="13"/>
      <c r="O31" s="13"/>
      <c r="P31" s="13"/>
      <c r="Q31" s="13"/>
      <c r="R31" s="13"/>
      <c r="S31" s="13"/>
      <c r="T31" s="13"/>
      <c r="U31" s="13"/>
      <c r="V31" s="18"/>
      <c r="W31" s="13"/>
    </row>
    <row r="32" spans="1:23" ht="12.75">
      <c r="A32" s="3"/>
      <c r="B32" s="30"/>
      <c r="C32" s="27"/>
      <c r="D32" s="27"/>
      <c r="E32" s="14"/>
      <c r="F32" s="13"/>
      <c r="G32" s="13"/>
      <c r="H32" s="13"/>
      <c r="I32" s="13"/>
      <c r="J32" s="14"/>
      <c r="K32" s="13"/>
      <c r="L32" s="28"/>
      <c r="M32" s="28"/>
      <c r="N32" s="13"/>
      <c r="O32" s="13"/>
      <c r="P32" s="13"/>
      <c r="Q32" s="13"/>
      <c r="R32" s="13"/>
      <c r="S32" s="13"/>
      <c r="T32" s="13"/>
      <c r="U32" s="13"/>
      <c r="V32" s="18"/>
      <c r="W32" s="13"/>
    </row>
    <row r="33" spans="1:23" ht="12.75">
      <c r="A33" s="6"/>
      <c r="B33" s="30"/>
      <c r="C33" s="27"/>
      <c r="D33" s="27"/>
      <c r="E33" s="14"/>
      <c r="F33" s="13"/>
      <c r="G33" s="13"/>
      <c r="H33" s="13"/>
      <c r="I33" s="13"/>
      <c r="J33" s="14"/>
      <c r="K33" s="13"/>
      <c r="L33" s="28"/>
      <c r="M33" s="28"/>
      <c r="N33" s="13"/>
      <c r="O33" s="13"/>
      <c r="P33" s="13"/>
      <c r="Q33" s="13"/>
      <c r="R33" s="13"/>
      <c r="S33" s="13"/>
      <c r="T33" s="13"/>
      <c r="U33" s="13"/>
      <c r="V33" s="18"/>
      <c r="W33" s="13"/>
    </row>
    <row r="34" spans="1:23" ht="12.75">
      <c r="A34" s="3"/>
      <c r="B34" s="30"/>
      <c r="C34" s="2"/>
      <c r="D34" s="2"/>
      <c r="E34" s="14"/>
      <c r="F34" s="13"/>
      <c r="G34" s="13"/>
      <c r="H34" s="13"/>
      <c r="I34" s="13"/>
      <c r="J34" s="14"/>
      <c r="K34" s="13"/>
      <c r="L34" s="2"/>
      <c r="M34" s="2"/>
      <c r="N34" s="13"/>
      <c r="O34" s="13"/>
      <c r="P34" s="13"/>
      <c r="Q34" s="13"/>
      <c r="R34" s="13"/>
      <c r="S34" s="13"/>
      <c r="T34" s="13"/>
      <c r="U34" s="13"/>
      <c r="V34" s="2"/>
      <c r="W34" s="13"/>
    </row>
    <row r="35" spans="1:23" ht="13.5" thickBot="1">
      <c r="A35" s="3"/>
      <c r="B35" s="1"/>
      <c r="C35" s="1"/>
      <c r="D35" s="1"/>
      <c r="E35" s="14"/>
      <c r="F35" s="13"/>
      <c r="G35" s="13"/>
      <c r="H35" s="13"/>
      <c r="I35" s="13"/>
      <c r="J35" s="14"/>
      <c r="K35" s="13"/>
      <c r="L35" s="13"/>
      <c r="M35" s="13"/>
      <c r="N35" s="18"/>
      <c r="O35" s="18"/>
      <c r="P35" s="18"/>
      <c r="Q35" s="18"/>
      <c r="R35" s="18"/>
      <c r="S35" s="18"/>
      <c r="T35" s="18"/>
      <c r="U35" s="18"/>
      <c r="V35" s="13"/>
      <c r="W35" s="12"/>
    </row>
    <row r="36" spans="1:23" ht="19.5" thickBot="1" thickTop="1">
      <c r="A36" s="136"/>
      <c r="B36" s="137"/>
      <c r="C36" s="137"/>
      <c r="D36" s="137"/>
      <c r="E36" s="137"/>
      <c r="F36" s="137"/>
      <c r="G36" s="137"/>
      <c r="H36" s="137"/>
      <c r="I36" s="138"/>
      <c r="J36" s="20"/>
      <c r="K36" s="20"/>
      <c r="L36" s="20"/>
      <c r="M36" s="20"/>
      <c r="N36" s="20"/>
      <c r="O36" s="21"/>
      <c r="P36" s="21"/>
      <c r="Q36" s="21"/>
      <c r="R36" s="21"/>
      <c r="S36" s="21"/>
      <c r="T36" s="21"/>
      <c r="U36" s="21"/>
      <c r="V36" s="17"/>
      <c r="W36" s="22"/>
    </row>
    <row r="37" spans="1:23" ht="13.5" thickTop="1">
      <c r="A37" s="3"/>
      <c r="B37" s="1"/>
      <c r="C37" s="1"/>
      <c r="D37" s="1"/>
      <c r="E37" s="14"/>
      <c r="F37" s="13"/>
      <c r="G37" s="13"/>
      <c r="H37" s="13"/>
      <c r="I37" s="13"/>
      <c r="J37" s="14"/>
      <c r="K37" s="13"/>
      <c r="L37" s="13"/>
      <c r="M37" s="13"/>
      <c r="N37" s="19"/>
      <c r="O37" s="19"/>
      <c r="P37" s="19"/>
      <c r="Q37" s="19"/>
      <c r="R37" s="19"/>
      <c r="S37" s="19"/>
      <c r="T37" s="19"/>
      <c r="U37" s="19"/>
      <c r="V37" s="13"/>
      <c r="W37" s="12"/>
    </row>
    <row r="48" spans="1:23" s="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103" spans="1:23" s="7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53" spans="1:23" s="7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68" spans="1:23" s="7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208" spans="1:23" s="7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22" spans="1:23" s="7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47" spans="1:23" s="7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</sheetData>
  <mergeCells count="5">
    <mergeCell ref="A36:I36"/>
    <mergeCell ref="N1:U1"/>
    <mergeCell ref="C1:K1"/>
    <mergeCell ref="O2:Q2"/>
    <mergeCell ref="R2:S2"/>
  </mergeCells>
  <printOptions horizontalCentered="1"/>
  <pageMargins left="0.3937007874015748" right="0.3937007874015748" top="0.5905511811023623" bottom="0.5905511811023623" header="0.5118110236220472" footer="0.31496062992125984"/>
  <pageSetup horizontalDpi="300" verticalDpi="300" orientation="landscape" paperSize="9" scale="6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Gursky</dc:creator>
  <cp:keywords/>
  <dc:description/>
  <cp:lastModifiedBy>Haltmanova</cp:lastModifiedBy>
  <cp:lastPrinted>2017-10-11T20:13:18Z</cp:lastPrinted>
  <dcterms:created xsi:type="dcterms:W3CDTF">2004-04-04T10:13:12Z</dcterms:created>
  <dcterms:modified xsi:type="dcterms:W3CDTF">2017-10-11T20:13:25Z</dcterms:modified>
  <cp:category/>
  <cp:version/>
  <cp:contentType/>
  <cp:contentStatus/>
</cp:coreProperties>
</file>